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OIT\O10 แผนการใช้จ่ายงบประมาณประจำปี (O12 เก่า)\"/>
    </mc:Choice>
  </mc:AlternateContent>
  <xr:revisionPtr revIDLastSave="0" documentId="13_ncr:1_{EFF86D3E-978E-4CD3-9E10-1D5534A371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รายงานผล" sheetId="5" r:id="rId1"/>
    <sheet name="Sheet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5" l="1"/>
  <c r="G9" i="5"/>
  <c r="G10" i="5"/>
  <c r="G11" i="5"/>
  <c r="G12" i="5"/>
  <c r="G13" i="5"/>
  <c r="G14" i="5"/>
  <c r="G15" i="5"/>
  <c r="G8" i="5"/>
  <c r="G6" i="5"/>
  <c r="H9" i="5" l="1"/>
  <c r="H10" i="5"/>
  <c r="H11" i="5"/>
  <c r="H12" i="5"/>
  <c r="H13" i="5"/>
  <c r="H14" i="5"/>
  <c r="H15" i="5"/>
  <c r="H8" i="5"/>
  <c r="F17" i="5"/>
  <c r="F48" i="5" s="1"/>
  <c r="H6" i="5"/>
  <c r="D17" i="5"/>
  <c r="D48" i="5" s="1"/>
  <c r="E17" i="5"/>
  <c r="E48" i="5" s="1"/>
  <c r="G19" i="5"/>
  <c r="G48" i="5" s="1"/>
  <c r="H19" i="5"/>
  <c r="G22" i="5"/>
  <c r="H22" i="5"/>
  <c r="G24" i="5"/>
  <c r="H24" i="5"/>
  <c r="G27" i="5"/>
  <c r="H27" i="5"/>
  <c r="G30" i="5"/>
  <c r="H30" i="5"/>
  <c r="G32" i="5"/>
  <c r="H32" i="5"/>
  <c r="G34" i="5"/>
  <c r="H34" i="5"/>
  <c r="G37" i="5"/>
  <c r="H37" i="5"/>
  <c r="G40" i="5"/>
  <c r="H40" i="5"/>
  <c r="G44" i="5"/>
  <c r="H44" i="5"/>
  <c r="H17" i="5" l="1"/>
  <c r="H48" i="5"/>
</calcChain>
</file>

<file path=xl/sharedStrings.xml><?xml version="1.0" encoding="utf-8"?>
<sst xmlns="http://schemas.openxmlformats.org/spreadsheetml/2006/main" count="106" uniqueCount="74">
  <si>
    <t>ที่</t>
  </si>
  <si>
    <t>ชื่อโครงการ/กิจกรรม</t>
  </si>
  <si>
    <t>การปฏิรูประบบงานสอบสวน</t>
  </si>
  <si>
    <t>การบังคับใช้กฎหมายอำนวยความ</t>
  </si>
  <si>
    <t>ยุติธรรรมและบริการประชาชน</t>
  </si>
  <si>
    <t>ภารกิจชุมชนสัมพันธ์และการมีส่วนร่วม</t>
  </si>
  <si>
    <t>และปราบปรามอาชญากรรม</t>
  </si>
  <si>
    <t>โครงการสลายเครือข่ายผู้มีอิทธิพล ฯ</t>
  </si>
  <si>
    <t xml:space="preserve">สกัดกั้น Heart Land </t>
  </si>
  <si>
    <t>ชุมชนมีส่วนร่วมในการป้องกัน</t>
  </si>
  <si>
    <t>เสริมสร้างจรรยาบรรณในการ บริการให้</t>
  </si>
  <si>
    <t xml:space="preserve">พนักงานสอบสวน ผู้ช่วยพนักงานสอบสวน </t>
  </si>
  <si>
    <t>ให้บริการ ประชาชนอย่างมืออาชีพ</t>
  </si>
  <si>
    <t>โครงสร้างการค้ายา เสพติด กลุ่มผู้มีอิทธิพล</t>
  </si>
  <si>
    <t>การบริหารจัดการสกัดกั้นยาเสพ</t>
  </si>
  <si>
    <t>รวม</t>
  </si>
  <si>
    <t>โครงการสร้างภูมิคุ้มกันและป้องกันยาเสพติด</t>
  </si>
  <si>
    <t>กลุ่มเป้าหมายระดับโรงเรียนประถมศึกษาและ</t>
  </si>
  <si>
    <t>มัธยมศึกษาหรือเทียบเท่า</t>
  </si>
  <si>
    <t>ให้ความรู้สร้างภูมิคุ้มกันและป้องกันยาเสพติด</t>
  </si>
  <si>
    <t xml:space="preserve">ปราบปรามและบังคับใช้กฎหมาย ในการทำลาย
</t>
  </si>
  <si>
    <t>ติดพื้นที่พักคอย (Heart Land)</t>
  </si>
  <si>
    <t>ผู้อยู่เบื้องหลัง</t>
  </si>
  <si>
    <t>รักษาความสงบเรียบร้อยและบริการประชาชน</t>
  </si>
  <si>
    <t>ค่าตอบแทนรักษาปลอดภัยนักท่องเที่ยว</t>
  </si>
  <si>
    <t>ดูแลและรักษาความปลอดภัยแก่นักท่องเที่ยว</t>
  </si>
  <si>
    <t>โครงการการศึกษาเพื่อต่อต้านการใช้ยาเสพติด</t>
  </si>
  <si>
    <t>ในเด็กนักเรียน (D.A.R.E.)</t>
  </si>
  <si>
    <t>เพื่อสร้างภูมิคุ้มกันยาเสพติด การหลีกเลี่ยงความรุนแรง</t>
  </si>
  <si>
    <t>มาเป็นผู้สอน</t>
  </si>
  <si>
    <t>และพฤติกรรมเสี่ยงอื่นๆ โดยให้เจ้าหน้าที่ตำรวจ</t>
  </si>
  <si>
    <t>ของประชาชน และ กต.ตร.</t>
  </si>
  <si>
    <t>ค่าตอบแทนรักษาความปลอดภัยและอำนวยความ</t>
  </si>
  <si>
    <t>สะดวกจราจรเทศกาลปีใหม่และสงกรานต์ 2569</t>
  </si>
  <si>
    <t>รักษาความปลอดภัยและอำนวยความ</t>
  </si>
  <si>
    <t>โครงการตำบลยั่งยืน</t>
  </si>
  <si>
    <t xml:space="preserve">แก้ไขปัญหายาเสพติดแบบครบวงจรตามยุทธศาสตร์ชาติ </t>
  </si>
  <si>
    <t>โดยเน้นให้ชุมชนและผู้นำท้องถิ่นเข้ามามีส่วนร่วม</t>
  </si>
  <si>
    <t xml:space="preserve">ในการบำบัดฟื้นฟูผู้ใช้ยาเสพติด คัดกรองผู้ป่วย </t>
  </si>
  <si>
    <t xml:space="preserve">และเฝ้าระวังความปลอดภัยในพื้นที่ </t>
  </si>
  <si>
    <t>โครงการปิดล้อมตรวจค้น</t>
  </si>
  <si>
    <t>ยุทธวิธีทางกฎหมายและความมั่นคงที่เจ้าหน้าที่ตำรวจ</t>
  </si>
  <si>
    <t xml:space="preserve">ใช้เพื่อปิดล้อมพื้นที่เป้าหมายหรือชุมชนต้องสงสัย </t>
  </si>
  <si>
    <t xml:space="preserve">เพื่อตรวจค้นหาบุคคล (ตามหมายจับ) สิ่งของผิดกฎหมาย </t>
  </si>
  <si>
    <t>(เช่น ยาเสพติด อาวุธปืน)</t>
  </si>
  <si>
    <t>รายงานผลการใช้จ่ายงบประมาณ สถานีตำรวจภูธรเมืองนครสวรรค์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</si>
  <si>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</si>
  <si>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</si>
  <si>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</si>
  <si>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</si>
  <si>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</si>
  <si>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แนวทางแก้ไข</t>
  </si>
  <si>
    <t>ไม่มีปัญหา/อุปสรรค</t>
  </si>
  <si>
    <t>ในการดำเนินงาน</t>
  </si>
  <si>
    <t>คงเหลือ</t>
  </si>
  <si>
    <t>หน่วยปรับแผนจัดสรร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</si>
  <si>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</si>
  <si>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</si>
  <si>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</si>
  <si>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</t>
  </si>
  <si>
    <t>ค่าวัสดุสำนักงาน</t>
  </si>
  <si>
    <t>ค่าวัสดุน้ำมันเชื้อเพลิง</t>
  </si>
  <si>
    <t>ค่าวัสดุจราจร</t>
  </si>
  <si>
    <t>ค่าสาธารณูปโภค</t>
  </si>
  <si>
    <t>ปรับค่าน้ำมันเชื้อเพลิง เป็น ค่าเบี้ยเลี้ยง</t>
  </si>
  <si>
    <t>ปรับ ค่า OT และค่าน้ำมันเชื้อเพลิง</t>
  </si>
  <si>
    <t>เป็น ค่าสาธารณูปโภค</t>
  </si>
  <si>
    <t>ปรับค่าน้ำมันเชื้อเพลิง เป็น ค่าวัสดุสำนักงาน</t>
  </si>
  <si>
    <t>ปรับค่านำมันเชื้อเพลิง เป็น ค่าวัสดุจราจร</t>
  </si>
  <si>
    <t>รวมงบดำเนินงาน</t>
  </si>
  <si>
    <t>-</t>
  </si>
  <si>
    <t xml:space="preserve"> -</t>
  </si>
  <si>
    <t xml:space="preserve">รอการเบิกจ่าย ไตรมาส 3 และ 4 </t>
  </si>
  <si>
    <t>ประจำปีงบประมาณ พ.ศ. 2569 ไตรมาส 1- 2 ( เดือน 1 ตุลาคม 68 - 31 มีนาคม 69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</si>
</sst>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name val="TH SarabunIT๙"/>
      <family val="2"/>
    </font>
    <font>
      <b/>
      <sz val="18"/>
      <name val="TH SarabunIT๙"/>
      <family val="2"/>
    </font>
    <font>
      <sz val="18"/>
      <name val="TH SarabunIT๙"/>
      <family val="2"/>
    </font>
    <font>
      <b/>
      <sz val="22"/>
      <name val="TH SarabunIT๙"/>
      <family val="2"/>
    </font>
    <font>
      <b/>
      <sz val="22"/>
      <color theme="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4" fillId="0" borderId="1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43" fontId="4" fillId="0" borderId="13" xfId="0" applyNumberFormat="1" applyFont="1" applyBorder="1" applyAlignment="1">
      <alignment horizontal="center"/>
    </xf>
    <xf numFmtId="0" fontId="4" fillId="0" borderId="0" xfId="0" applyFont="1"/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43" fontId="4" fillId="0" borderId="8" xfId="1" applyFont="1" applyBorder="1" applyAlignment="1"/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0" fontId="4" fillId="0" borderId="7" xfId="0" applyFont="1" applyBorder="1"/>
    <xf numFmtId="43" fontId="4" fillId="0" borderId="10" xfId="1" applyFont="1" applyFill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43" fontId="4" fillId="0" borderId="3" xfId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43" fontId="4" fillId="0" borderId="2" xfId="1" applyFont="1" applyFill="1" applyBorder="1" applyAlignment="1">
      <alignment horizontal="center"/>
    </xf>
    <xf numFmtId="0" fontId="4" fillId="0" borderId="11" xfId="0" applyFont="1" applyBorder="1" applyAlignment="1">
      <alignment horizontal="left" wrapText="1"/>
    </xf>
    <xf numFmtId="43" fontId="4" fillId="0" borderId="11" xfId="1" applyFont="1" applyFill="1" applyBorder="1" applyAlignment="1">
      <alignment horizontal="center"/>
    </xf>
    <xf numFmtId="43" fontId="4" fillId="0" borderId="8" xfId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left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4" xfId="0" applyFont="1" applyBorder="1"/>
    <xf numFmtId="43" fontId="4" fillId="0" borderId="9" xfId="1" applyFont="1" applyFill="1" applyBorder="1" applyAlignment="1">
      <alignment horizontal="center"/>
    </xf>
    <xf numFmtId="0" fontId="4" fillId="0" borderId="2" xfId="0" applyFont="1" applyBorder="1"/>
    <xf numFmtId="0" fontId="4" fillId="0" borderId="6" xfId="0" applyFont="1" applyBorder="1"/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43" fontId="4" fillId="0" borderId="3" xfId="1" applyFont="1" applyBorder="1" applyAlignment="1"/>
    <xf numFmtId="43" fontId="4" fillId="0" borderId="8" xfId="1" applyFont="1" applyBorder="1" applyAlignment="1">
      <alignment horizontal="center"/>
    </xf>
    <xf numFmtId="43" fontId="4" fillId="0" borderId="12" xfId="1" applyFont="1" applyFill="1" applyBorder="1" applyAlignment="1">
      <alignment horizontal="center"/>
    </xf>
    <xf numFmtId="43" fontId="4" fillId="0" borderId="10" xfId="1" applyFont="1" applyBorder="1" applyAlignment="1">
      <alignment horizontal="center"/>
    </xf>
    <xf numFmtId="0" fontId="4" fillId="0" borderId="17" xfId="0" applyFont="1" applyBorder="1" applyAlignment="1">
      <alignment horizontal="left" wrapText="1"/>
    </xf>
    <xf numFmtId="0" fontId="4" fillId="0" borderId="1" xfId="0" applyFont="1" applyBorder="1"/>
    <xf numFmtId="43" fontId="4" fillId="0" borderId="18" xfId="1" applyFont="1" applyFill="1" applyBorder="1" applyAlignment="1">
      <alignment horizontal="center"/>
    </xf>
    <xf numFmtId="43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 wrapText="1"/>
    </xf>
    <xf numFmtId="43" fontId="4" fillId="0" borderId="9" xfId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43" fontId="4" fillId="0" borderId="4" xfId="1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43" fontId="4" fillId="0" borderId="11" xfId="1" applyFont="1" applyBorder="1" applyAlignment="1">
      <alignment horizontal="left"/>
    </xf>
    <xf numFmtId="43" fontId="4" fillId="0" borderId="8" xfId="1" applyFont="1" applyBorder="1" applyAlignment="1">
      <alignment horizontal="left"/>
    </xf>
    <xf numFmtId="43" fontId="4" fillId="0" borderId="9" xfId="1" applyFont="1" applyBorder="1" applyAlignment="1">
      <alignment horizontal="left"/>
    </xf>
    <xf numFmtId="43" fontId="4" fillId="0" borderId="10" xfId="1" applyFont="1" applyBorder="1" applyAlignment="1">
      <alignment horizontal="left"/>
    </xf>
    <xf numFmtId="43" fontId="4" fillId="0" borderId="8" xfId="0" applyNumberFormat="1" applyFont="1" applyBorder="1" applyAlignment="1">
      <alignment horizontal="center"/>
    </xf>
    <xf numFmtId="43" fontId="4" fillId="0" borderId="10" xfId="0" applyNumberFormat="1" applyFont="1" applyBorder="1" applyAlignment="1">
      <alignment horizontal="center"/>
    </xf>
    <xf numFmtId="43" fontId="4" fillId="0" borderId="9" xfId="0" applyNumberFormat="1" applyFont="1" applyBorder="1" applyAlignment="1">
      <alignment horizontal="center"/>
    </xf>
    <xf numFmtId="43" fontId="4" fillId="0" borderId="2" xfId="0" applyNumberFormat="1" applyFont="1" applyBorder="1" applyAlignment="1">
      <alignment horizontal="center"/>
    </xf>
    <xf numFmtId="43" fontId="4" fillId="0" borderId="3" xfId="0" applyNumberFormat="1" applyFont="1" applyBorder="1" applyAlignment="1">
      <alignment horizontal="center"/>
    </xf>
    <xf numFmtId="43" fontId="4" fillId="0" borderId="12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164356</xdr:colOff>
      <xdr:row>0</xdr:row>
      <xdr:rowOff>83343</xdr:rowOff>
    </xdr:from>
    <xdr:to>
      <xdr:col>1</xdr:col>
      <xdr:colOff>925285</xdr:colOff>
      <xdr:row>2</xdr:row>
      <xdr:rowOff>264194</xdr:rowOff>
    </xdr:to>
    <xdr:pic>
      <xdr:nvPicPr>
        <xdr:cNvPr id="2" name="รูปภาพ 1" descr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356" y="83343"/>
          <a:ext cx="1189554" cy="1047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25400</xdr:colOff>
      <xdr:row>48</xdr:row>
      <xdr:rowOff>297654</xdr:rowOff>
    </xdr:from>
    <xdr:to>
      <xdr:col>6</xdr:col>
      <xdr:colOff>25400</xdr:colOff>
      <xdr:row>54</xdr:row>
      <xdr:rowOff>59532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823200" y="19838721"/>
          <a:ext cx="5215467" cy="216641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800">
              <a:latin typeface="TH SarabunIT๙" pitchFamily="34" charset="-34"/>
              <a:cs typeface="TH SarabunIT๙" pitchFamily="34" charset="-34"/>
            </a:rPr>
            <a:t>ตรวจแล้วถูกต้อง</a:t>
          </a:r>
        </a:p>
        <a:p>
          <a:pPr algn="l"/>
          <a:r>
            <a:rPr lang="th-TH" sz="1800">
              <a:latin typeface="TH SarabunIT๙" pitchFamily="34" charset="-34"/>
              <a:cs typeface="TH SarabunIT๙" pitchFamily="34" charset="-34"/>
            </a:rPr>
            <a:t>         </a:t>
          </a:r>
        </a:p>
        <a:p>
          <a:pPr algn="l"/>
          <a:r>
            <a:rPr lang="th-TH" sz="1800">
              <a:latin typeface="TH SarabunIT๙" pitchFamily="34" charset="-34"/>
              <a:cs typeface="TH SarabunIT๙" pitchFamily="34" charset="-34"/>
            </a:rPr>
            <a:t>                	</a:t>
          </a:r>
          <a:r>
            <a:rPr lang="th-TH" sz="1800" baseline="0">
              <a:latin typeface="TH SarabunIT๙" pitchFamily="34" charset="-34"/>
              <a:cs typeface="TH SarabunIT๙" pitchFamily="34" charset="-34"/>
            </a:rPr>
            <a:t>          </a:t>
          </a:r>
          <a:r>
            <a:rPr lang="th-TH" sz="1800">
              <a:latin typeface="TH SarabunIT๙" pitchFamily="34" charset="-34"/>
              <a:cs typeface="TH SarabunIT๙" pitchFamily="34" charset="-34"/>
            </a:rPr>
            <a:t>พ.ต.อ.</a:t>
          </a:r>
        </a:p>
        <a:p>
          <a:pPr algn="ctr"/>
          <a:r>
            <a:rPr lang="th-TH" sz="1800">
              <a:latin typeface="TH SarabunIT๙" pitchFamily="34" charset="-34"/>
              <a:cs typeface="TH SarabunIT๙" pitchFamily="34" charset="-34"/>
            </a:rPr>
            <a:t>(</a:t>
          </a:r>
          <a:r>
            <a:rPr lang="en-US" sz="1800" baseline="0">
              <a:latin typeface="TH SarabunIT๙" pitchFamily="34" charset="-34"/>
              <a:cs typeface="TH SarabunIT๙" pitchFamily="34" charset="-34"/>
            </a:rPr>
            <a:t> </a:t>
          </a:r>
          <a:r>
            <a:rPr lang="th-TH" sz="1800" baseline="0">
              <a:latin typeface="TH SarabunIT๙" pitchFamily="34" charset="-34"/>
              <a:cs typeface="TH SarabunIT๙" pitchFamily="34" charset="-34"/>
            </a:rPr>
            <a:t>ภูมิรพี  ผลาภูมิ </a:t>
          </a:r>
          <a:r>
            <a:rPr lang="th-TH" sz="1800">
              <a:latin typeface="TH SarabunIT๙" pitchFamily="34" charset="-34"/>
              <a:cs typeface="TH SarabunIT๙" pitchFamily="34" charset="-34"/>
            </a:rPr>
            <a:t>)</a:t>
          </a:r>
        </a:p>
        <a:p>
          <a:pPr algn="ctr"/>
          <a:r>
            <a:rPr lang="th-TH" sz="1800">
              <a:latin typeface="TH SarabunIT๙" pitchFamily="34" charset="-34"/>
              <a:cs typeface="TH SarabunIT๙" pitchFamily="34" charset="-34"/>
            </a:rPr>
            <a:t>ผกก.สภ.เมืองนครสวรรค์</a:t>
          </a:r>
        </a:p>
      </xdr:txBody>
    </xdr:sp>
    <xdr:clientData/>
  </xdr:twoCellAnchor>
  <xdr:twoCellAnchor editAs="oneCell">
    <xdr:from>
      <xdr:col>4</xdr:col>
      <xdr:colOff>396847</xdr:colOff>
      <xdr:row>49</xdr:row>
      <xdr:rowOff>74083</xdr:rowOff>
    </xdr:from>
    <xdr:to>
      <xdr:col>4</xdr:col>
      <xdr:colOff>1660267</xdr:colOff>
      <xdr:row>51</xdr:row>
      <xdr:rowOff>118941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4980" y="20021550"/>
          <a:ext cx="1263420" cy="857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J55"/>
  <sheetViews>
    <sheetView tabSelected="1" view="pageBreakPreview" zoomScale="90" zoomScaleNormal="90" zoomScaleSheetLayoutView="90" workbookViewId="0">
      <selection activeCell="E4" sqref="E4:E5"/>
    </sheetView>
  </sheetViews>
  <sheetFormatPr defaultColWidth="9.125" defaultRowHeight="15" x14ac:dyDescent="0.25"/>
  <cols>
    <col min="1" max="1" width="6.375" style="3" customWidth="1"/>
    <col min="2" max="2" width="46.625" style="3" customWidth="1"/>
    <col min="3" max="3" width="49.25" style="3" customWidth="1"/>
    <col min="4" max="5" width="23.875" style="3" customWidth="1"/>
    <col min="6" max="6" width="20.75" style="3" customWidth="1"/>
    <col min="7" max="7" width="19.375" style="3" customWidth="1"/>
    <col min="8" max="8" width="16.125" style="3" customWidth="1"/>
    <col min="9" max="9" width="37.125" style="3" customWidth="1"/>
    <col min="10" max="16384" width="9.125" style="3"/>
  </cols>
  <sheetData>
    <row r="1" spans="1:9" s="2" customFormat="1" ht="40.5" customHeight="1" x14ac:dyDescent="0.4">
      <c r="A1" s="75" t="s">
        <v>45</v>
      </c>
      <c r="B1" s="75"/>
      <c r="C1" s="75"/>
      <c r="D1" s="75"/>
      <c r="E1" s="75"/>
      <c r="F1" s="75"/>
      <c r="G1" s="75"/>
      <c r="H1" s="75"/>
      <c r="I1" s="76"/>
    </row>
    <row r="2" spans="1:9" ht="27.75" x14ac:dyDescent="0.4">
      <c r="A2" s="77" t="s">
        <v>73</v>
      </c>
      <c r="B2" s="77"/>
      <c r="C2" s="77"/>
      <c r="D2" s="77"/>
      <c r="E2" s="77"/>
      <c r="F2" s="77"/>
      <c r="G2" s="77"/>
      <c r="H2" s="77"/>
      <c r="I2" s="78"/>
    </row>
    <row r="3" spans="1:9" ht="27.75" x14ac:dyDescent="0.4">
      <c r="A3" s="79"/>
      <c r="B3" s="79"/>
      <c r="C3" s="79"/>
      <c r="D3" s="79"/>
      <c r="E3" s="79"/>
      <c r="F3" s="79"/>
      <c r="G3" s="79"/>
      <c r="H3" s="79"/>
      <c r="I3" s="80"/>
    </row>
    <row r="4" spans="1:9" s="5" customFormat="1" ht="33.75" customHeight="1" x14ac:dyDescent="0.35">
      <c r="A4" s="81" t="s">
        <v>0</v>
      </c>
      <c r="B4" s="81" t="s">
        <v>1</v>
      </c>
      <c r="C4" s="73" t="s">
        <v>46</v>
      </c>
      <c r="D4" s="71" t="s">
        <v>47</v>
      </c>
      <c r="E4" s="81" t="s">
        <v>55</v>
      </c>
      <c r="F4" s="73" t="s">
        <v>48</v>
      </c>
      <c r="G4" s="73" t="s">
        <v>54</v>
      </c>
      <c r="H4" s="73" t="s">
        <v>49</v>
      </c>
      <c r="I4" s="6" t="s">
        <v>50</v>
      </c>
    </row>
    <row r="5" spans="1:9" s="5" customFormat="1" ht="33.75" customHeight="1" x14ac:dyDescent="0.35">
      <c r="A5" s="82"/>
      <c r="B5" s="82"/>
      <c r="C5" s="74"/>
      <c r="D5" s="72"/>
      <c r="E5" s="82"/>
      <c r="F5" s="74"/>
      <c r="G5" s="74"/>
      <c r="H5" s="74"/>
      <c r="I5" s="7" t="s">
        <v>51</v>
      </c>
    </row>
    <row r="6" spans="1:9" s="5" customFormat="1" ht="32.25" customHeight="1" x14ac:dyDescent="0.35">
      <c r="A6" s="8">
        <v>1</v>
      </c>
      <c r="B6" s="9" t="s">
        <v>3</v>
      </c>
      <c r="C6" s="29" t="s">
        <v>23</v>
      </c>
      <c r="D6" s="43">
        <v>10208700</v>
      </c>
      <c r="E6" s="10">
        <v>5104200</v>
      </c>
      <c r="F6" s="44">
        <v>5104200</v>
      </c>
      <c r="G6" s="44">
        <f>D6-F6</f>
        <v>5104500</v>
      </c>
      <c r="H6" s="62">
        <f>(F6*100)/D6</f>
        <v>49.998530665021015</v>
      </c>
      <c r="I6" s="11" t="s">
        <v>52</v>
      </c>
    </row>
    <row r="7" spans="1:9" s="5" customFormat="1" ht="32.25" customHeight="1" x14ac:dyDescent="0.35">
      <c r="A7" s="12"/>
      <c r="B7" s="13" t="s">
        <v>4</v>
      </c>
      <c r="C7" s="31"/>
      <c r="D7" s="45"/>
      <c r="E7" s="15"/>
      <c r="F7" s="46"/>
      <c r="G7" s="46"/>
      <c r="H7" s="63"/>
      <c r="I7" s="16" t="s">
        <v>53</v>
      </c>
    </row>
    <row r="8" spans="1:9" s="5" customFormat="1" ht="32.25" customHeight="1" x14ac:dyDescent="0.35">
      <c r="A8" s="19"/>
      <c r="B8" s="47" t="s">
        <v>56</v>
      </c>
      <c r="C8" s="48" t="s">
        <v>72</v>
      </c>
      <c r="D8" s="49">
        <v>4236000</v>
      </c>
      <c r="E8" s="49">
        <v>3327600</v>
      </c>
      <c r="F8" s="49">
        <v>1477000</v>
      </c>
      <c r="G8" s="50">
        <f>E8-F8</f>
        <v>1850600</v>
      </c>
      <c r="H8" s="62">
        <f>(F8*100)/E8</f>
        <v>44.386344512561607</v>
      </c>
      <c r="I8" s="51" t="s">
        <v>70</v>
      </c>
    </row>
    <row r="9" spans="1:9" s="5" customFormat="1" ht="32.25" customHeight="1" x14ac:dyDescent="0.35">
      <c r="A9" s="19"/>
      <c r="B9" s="47" t="s">
        <v>57</v>
      </c>
      <c r="C9" s="48" t="s">
        <v>72</v>
      </c>
      <c r="D9" s="49">
        <v>283200</v>
      </c>
      <c r="E9" s="49">
        <v>1447600</v>
      </c>
      <c r="F9" s="49">
        <v>690500</v>
      </c>
      <c r="G9" s="50">
        <f t="shared" ref="G9:G15" si="0">E9-F9</f>
        <v>757100</v>
      </c>
      <c r="H9" s="62">
        <f t="shared" ref="H9:H17" si="1">(F9*100)/E9</f>
        <v>47.699640784747167</v>
      </c>
      <c r="I9" s="52" t="s">
        <v>64</v>
      </c>
    </row>
    <row r="10" spans="1:9" s="5" customFormat="1" ht="32.25" customHeight="1" x14ac:dyDescent="0.35">
      <c r="A10" s="19"/>
      <c r="B10" s="47" t="s">
        <v>58</v>
      </c>
      <c r="C10" s="48" t="s">
        <v>72</v>
      </c>
      <c r="D10" s="49">
        <v>81500</v>
      </c>
      <c r="E10" s="49">
        <v>93600</v>
      </c>
      <c r="F10" s="49">
        <v>40700</v>
      </c>
      <c r="G10" s="50">
        <f t="shared" si="0"/>
        <v>52900</v>
      </c>
      <c r="H10" s="62">
        <f t="shared" si="1"/>
        <v>43.482905982905983</v>
      </c>
      <c r="I10" s="51" t="s">
        <v>70</v>
      </c>
    </row>
    <row r="11" spans="1:9" s="5" customFormat="1" ht="32.25" customHeight="1" x14ac:dyDescent="0.35">
      <c r="A11" s="19"/>
      <c r="B11" s="47" t="s">
        <v>59</v>
      </c>
      <c r="C11" s="48" t="s">
        <v>72</v>
      </c>
      <c r="D11" s="49">
        <v>180400</v>
      </c>
      <c r="E11" s="49">
        <v>132000</v>
      </c>
      <c r="F11" s="49">
        <v>66000</v>
      </c>
      <c r="G11" s="50">
        <f t="shared" si="0"/>
        <v>66000</v>
      </c>
      <c r="H11" s="62">
        <f t="shared" si="1"/>
        <v>50</v>
      </c>
      <c r="I11" s="51" t="s">
        <v>70</v>
      </c>
    </row>
    <row r="12" spans="1:9" s="5" customFormat="1" ht="32.25" customHeight="1" x14ac:dyDescent="0.35">
      <c r="A12" s="19"/>
      <c r="B12" s="47" t="s">
        <v>60</v>
      </c>
      <c r="C12" s="48" t="s">
        <v>72</v>
      </c>
      <c r="D12" s="49">
        <v>31600</v>
      </c>
      <c r="E12" s="49">
        <v>133600</v>
      </c>
      <c r="F12" s="49">
        <v>100000</v>
      </c>
      <c r="G12" s="50">
        <f t="shared" si="0"/>
        <v>33600</v>
      </c>
      <c r="H12" s="62">
        <f t="shared" si="1"/>
        <v>74.850299401197603</v>
      </c>
      <c r="I12" s="52" t="s">
        <v>67</v>
      </c>
    </row>
    <row r="13" spans="1:9" s="5" customFormat="1" ht="32.25" customHeight="1" x14ac:dyDescent="0.35">
      <c r="A13" s="19"/>
      <c r="B13" s="47" t="s">
        <v>61</v>
      </c>
      <c r="C13" s="48" t="s">
        <v>72</v>
      </c>
      <c r="D13" s="49">
        <v>5138700</v>
      </c>
      <c r="E13" s="49">
        <v>2730000</v>
      </c>
      <c r="F13" s="49">
        <v>1200000</v>
      </c>
      <c r="G13" s="50">
        <f t="shared" si="0"/>
        <v>1530000</v>
      </c>
      <c r="H13" s="62">
        <f t="shared" si="1"/>
        <v>43.956043956043956</v>
      </c>
      <c r="I13" s="51" t="s">
        <v>71</v>
      </c>
    </row>
    <row r="14" spans="1:9" s="5" customFormat="1" ht="32.25" customHeight="1" x14ac:dyDescent="0.35">
      <c r="A14" s="19">
        <v>0</v>
      </c>
      <c r="B14" s="47" t="s">
        <v>62</v>
      </c>
      <c r="C14" s="48" t="s">
        <v>72</v>
      </c>
      <c r="D14" s="49">
        <v>22600</v>
      </c>
      <c r="E14" s="49">
        <v>35600</v>
      </c>
      <c r="F14" s="49">
        <v>30000</v>
      </c>
      <c r="G14" s="50">
        <f t="shared" si="0"/>
        <v>5600</v>
      </c>
      <c r="H14" s="62">
        <f t="shared" si="1"/>
        <v>84.269662921348313</v>
      </c>
      <c r="I14" s="52" t="s">
        <v>68</v>
      </c>
    </row>
    <row r="15" spans="1:9" s="5" customFormat="1" ht="32.25" customHeight="1" x14ac:dyDescent="0.35">
      <c r="A15" s="19"/>
      <c r="B15" s="47" t="s">
        <v>63</v>
      </c>
      <c r="C15" s="48" t="s">
        <v>72</v>
      </c>
      <c r="D15" s="49">
        <v>234700</v>
      </c>
      <c r="E15" s="49">
        <v>2308700</v>
      </c>
      <c r="F15" s="49">
        <v>1500000</v>
      </c>
      <c r="G15" s="50">
        <f t="shared" si="0"/>
        <v>808700</v>
      </c>
      <c r="H15" s="62">
        <f t="shared" si="1"/>
        <v>64.971629055312519</v>
      </c>
      <c r="I15" s="52" t="s">
        <v>65</v>
      </c>
    </row>
    <row r="16" spans="1:9" s="5" customFormat="1" ht="32.25" customHeight="1" x14ac:dyDescent="0.35">
      <c r="A16" s="19"/>
      <c r="B16" s="47"/>
      <c r="C16" s="48"/>
      <c r="D16" s="49"/>
      <c r="E16" s="49"/>
      <c r="F16" s="50"/>
      <c r="G16" s="50"/>
      <c r="H16" s="62"/>
      <c r="I16" s="52" t="s">
        <v>66</v>
      </c>
    </row>
    <row r="17" spans="1:10" s="5" customFormat="1" ht="32.25" customHeight="1" x14ac:dyDescent="0.35">
      <c r="A17" s="19"/>
      <c r="B17" s="53" t="s">
        <v>69</v>
      </c>
      <c r="C17" s="29"/>
      <c r="D17" s="18">
        <f>SUM(D8:D16)</f>
        <v>10208700</v>
      </c>
      <c r="E17" s="18">
        <f>SUM(E8:E16)</f>
        <v>10208700</v>
      </c>
      <c r="F17" s="44">
        <f>SUM(F8:F15)</f>
        <v>5104200</v>
      </c>
      <c r="G17" s="44">
        <f>SUM(G8:G15)</f>
        <v>5104500</v>
      </c>
      <c r="H17" s="62">
        <f t="shared" si="1"/>
        <v>49.998530665021015</v>
      </c>
      <c r="I17" s="11"/>
    </row>
    <row r="18" spans="1:10" s="5" customFormat="1" ht="32.25" customHeight="1" x14ac:dyDescent="0.35">
      <c r="A18" s="19"/>
      <c r="B18" s="20"/>
      <c r="C18" s="31"/>
      <c r="D18" s="22"/>
      <c r="E18" s="22"/>
      <c r="F18" s="54"/>
      <c r="G18" s="54"/>
      <c r="H18" s="64"/>
      <c r="I18" s="36"/>
    </row>
    <row r="19" spans="1:10" s="5" customFormat="1" ht="32.25" customHeight="1" x14ac:dyDescent="0.35">
      <c r="A19" s="8">
        <v>2</v>
      </c>
      <c r="B19" s="17" t="s">
        <v>16</v>
      </c>
      <c r="C19" s="9" t="s">
        <v>19</v>
      </c>
      <c r="D19" s="25">
        <v>4420</v>
      </c>
      <c r="E19" s="18">
        <v>4420</v>
      </c>
      <c r="F19" s="44">
        <v>2400</v>
      </c>
      <c r="G19" s="44">
        <f>SUM(D19-F19)</f>
        <v>2020</v>
      </c>
      <c r="H19" s="62">
        <f>F19*100/D19</f>
        <v>54.298642533936651</v>
      </c>
      <c r="I19" s="11" t="s">
        <v>52</v>
      </c>
    </row>
    <row r="20" spans="1:10" s="5" customFormat="1" ht="32.25" customHeight="1" x14ac:dyDescent="0.35">
      <c r="A20" s="19"/>
      <c r="B20" s="20" t="s">
        <v>17</v>
      </c>
      <c r="C20" s="21" t="s">
        <v>17</v>
      </c>
      <c r="D20" s="33"/>
      <c r="E20" s="22"/>
      <c r="F20" s="54"/>
      <c r="G20" s="54"/>
      <c r="H20" s="65"/>
      <c r="I20" s="36" t="s">
        <v>53</v>
      </c>
    </row>
    <row r="21" spans="1:10" s="5" customFormat="1" ht="32.25" customHeight="1" x14ac:dyDescent="0.35">
      <c r="A21" s="12"/>
      <c r="B21" s="23" t="s">
        <v>18</v>
      </c>
      <c r="C21" s="13" t="s">
        <v>18</v>
      </c>
      <c r="D21" s="15"/>
      <c r="E21" s="24"/>
      <c r="F21" s="46"/>
      <c r="G21" s="46"/>
      <c r="H21" s="63"/>
      <c r="I21" s="16"/>
    </row>
    <row r="22" spans="1:10" s="5" customFormat="1" ht="32.25" customHeight="1" x14ac:dyDescent="0.35">
      <c r="A22" s="8">
        <v>3</v>
      </c>
      <c r="B22" s="11" t="s">
        <v>5</v>
      </c>
      <c r="C22" s="11" t="s">
        <v>9</v>
      </c>
      <c r="D22" s="25">
        <v>92500</v>
      </c>
      <c r="E22" s="18">
        <v>92500</v>
      </c>
      <c r="F22" s="44">
        <v>46500</v>
      </c>
      <c r="G22" s="44">
        <f>SUM(D22-F22)</f>
        <v>46000</v>
      </c>
      <c r="H22" s="62">
        <f>F22*100/D22</f>
        <v>50.270270270270274</v>
      </c>
      <c r="I22" s="11" t="s">
        <v>52</v>
      </c>
      <c r="J22" s="26"/>
    </row>
    <row r="23" spans="1:10" s="5" customFormat="1" ht="32.25" customHeight="1" x14ac:dyDescent="0.35">
      <c r="A23" s="12"/>
      <c r="B23" s="16" t="s">
        <v>31</v>
      </c>
      <c r="C23" s="16" t="s">
        <v>6</v>
      </c>
      <c r="D23" s="15"/>
      <c r="E23" s="45"/>
      <c r="F23" s="46"/>
      <c r="G23" s="46"/>
      <c r="H23" s="63"/>
      <c r="I23" s="16" t="s">
        <v>53</v>
      </c>
    </row>
    <row r="24" spans="1:10" s="5" customFormat="1" ht="32.25" customHeight="1" x14ac:dyDescent="0.35">
      <c r="A24" s="8">
        <v>4</v>
      </c>
      <c r="B24" s="55" t="s">
        <v>7</v>
      </c>
      <c r="C24" s="27" t="s">
        <v>20</v>
      </c>
      <c r="D24" s="59">
        <v>38000</v>
      </c>
      <c r="E24" s="56">
        <v>38000</v>
      </c>
      <c r="F24" s="44">
        <v>19000</v>
      </c>
      <c r="G24" s="44">
        <f>SUM(D24-F24)</f>
        <v>19000</v>
      </c>
      <c r="H24" s="62">
        <f>F24*100/D24</f>
        <v>50</v>
      </c>
      <c r="I24" s="11" t="s">
        <v>52</v>
      </c>
    </row>
    <row r="25" spans="1:10" s="5" customFormat="1" ht="32.25" customHeight="1" x14ac:dyDescent="0.35">
      <c r="A25" s="19"/>
      <c r="B25" s="26"/>
      <c r="C25" s="30" t="s">
        <v>13</v>
      </c>
      <c r="D25" s="60"/>
      <c r="E25" s="28"/>
      <c r="F25" s="54"/>
      <c r="G25" s="54"/>
      <c r="H25" s="64"/>
      <c r="I25" s="36" t="s">
        <v>53</v>
      </c>
    </row>
    <row r="26" spans="1:10" s="5" customFormat="1" ht="32.25" customHeight="1" x14ac:dyDescent="0.35">
      <c r="A26" s="12"/>
      <c r="B26" s="57"/>
      <c r="C26" s="31" t="s">
        <v>22</v>
      </c>
      <c r="D26" s="61"/>
      <c r="E26" s="58"/>
      <c r="F26" s="46"/>
      <c r="G26" s="46"/>
      <c r="H26" s="63"/>
      <c r="I26" s="31"/>
    </row>
    <row r="27" spans="1:10" s="5" customFormat="1" ht="32.25" customHeight="1" x14ac:dyDescent="0.35">
      <c r="A27" s="8">
        <v>5</v>
      </c>
      <c r="B27" s="29" t="s">
        <v>2</v>
      </c>
      <c r="C27" s="32" t="s">
        <v>10</v>
      </c>
      <c r="D27" s="25">
        <v>352600</v>
      </c>
      <c r="E27" s="18">
        <v>352600</v>
      </c>
      <c r="F27" s="44">
        <v>176300</v>
      </c>
      <c r="G27" s="44">
        <f>SUM(D27-F27)</f>
        <v>176300</v>
      </c>
      <c r="H27" s="66">
        <f>F27*100/D27</f>
        <v>50</v>
      </c>
      <c r="I27" s="11" t="s">
        <v>52</v>
      </c>
    </row>
    <row r="28" spans="1:10" s="5" customFormat="1" ht="32.25" customHeight="1" x14ac:dyDescent="0.35">
      <c r="A28" s="19"/>
      <c r="B28" s="30"/>
      <c r="C28" s="5" t="s">
        <v>11</v>
      </c>
      <c r="D28" s="33"/>
      <c r="E28" s="33"/>
      <c r="F28" s="54"/>
      <c r="G28" s="54"/>
      <c r="H28" s="65"/>
      <c r="I28" s="36" t="s">
        <v>53</v>
      </c>
    </row>
    <row r="29" spans="1:10" s="5" customFormat="1" ht="32.25" customHeight="1" x14ac:dyDescent="0.35">
      <c r="A29" s="12"/>
      <c r="B29" s="31"/>
      <c r="C29" s="14" t="s">
        <v>12</v>
      </c>
      <c r="D29" s="15"/>
      <c r="E29" s="15"/>
      <c r="F29" s="46"/>
      <c r="G29" s="46"/>
      <c r="H29" s="67"/>
      <c r="I29" s="42"/>
    </row>
    <row r="30" spans="1:10" s="5" customFormat="1" ht="32.25" customHeight="1" x14ac:dyDescent="0.35">
      <c r="A30" s="8">
        <v>6</v>
      </c>
      <c r="B30" s="29" t="s">
        <v>8</v>
      </c>
      <c r="C30" s="32" t="s">
        <v>14</v>
      </c>
      <c r="D30" s="25">
        <v>10000</v>
      </c>
      <c r="E30" s="25">
        <v>10000</v>
      </c>
      <c r="F30" s="44">
        <v>5000</v>
      </c>
      <c r="G30" s="44">
        <f>SUM(D30-F30)</f>
        <v>5000</v>
      </c>
      <c r="H30" s="66">
        <f>F30*100/D30</f>
        <v>50</v>
      </c>
      <c r="I30" s="11" t="s">
        <v>52</v>
      </c>
    </row>
    <row r="31" spans="1:10" s="5" customFormat="1" ht="32.25" customHeight="1" x14ac:dyDescent="0.35">
      <c r="A31" s="12"/>
      <c r="B31" s="31"/>
      <c r="C31" s="14" t="s">
        <v>21</v>
      </c>
      <c r="D31" s="15"/>
      <c r="E31" s="15"/>
      <c r="F31" s="46"/>
      <c r="G31" s="46"/>
      <c r="H31" s="63"/>
      <c r="I31" s="16" t="s">
        <v>53</v>
      </c>
    </row>
    <row r="32" spans="1:10" s="5" customFormat="1" ht="32.25" customHeight="1" x14ac:dyDescent="0.35">
      <c r="A32" s="8">
        <v>7</v>
      </c>
      <c r="B32" s="29" t="s">
        <v>24</v>
      </c>
      <c r="C32" s="29" t="s">
        <v>25</v>
      </c>
      <c r="D32" s="25">
        <v>87300</v>
      </c>
      <c r="E32" s="25">
        <v>87300</v>
      </c>
      <c r="F32" s="44">
        <v>44000</v>
      </c>
      <c r="G32" s="44">
        <f>SUM(D32-F32)</f>
        <v>43300</v>
      </c>
      <c r="H32" s="62">
        <f>F32*100/D32</f>
        <v>50.400916380297822</v>
      </c>
      <c r="I32" s="11" t="s">
        <v>52</v>
      </c>
    </row>
    <row r="33" spans="1:9" s="5" customFormat="1" ht="32.25" customHeight="1" x14ac:dyDescent="0.35">
      <c r="A33" s="12"/>
      <c r="B33" s="31"/>
      <c r="C33" s="14"/>
      <c r="D33" s="15"/>
      <c r="E33" s="15"/>
      <c r="F33" s="46"/>
      <c r="G33" s="46"/>
      <c r="H33" s="63"/>
      <c r="I33" s="16" t="s">
        <v>53</v>
      </c>
    </row>
    <row r="34" spans="1:9" s="5" customFormat="1" ht="32.25" customHeight="1" x14ac:dyDescent="0.35">
      <c r="A34" s="8">
        <v>8</v>
      </c>
      <c r="B34" s="29" t="s">
        <v>26</v>
      </c>
      <c r="C34" s="32" t="s">
        <v>28</v>
      </c>
      <c r="D34" s="25">
        <v>135300</v>
      </c>
      <c r="E34" s="25">
        <v>135300</v>
      </c>
      <c r="F34" s="44">
        <v>68000</v>
      </c>
      <c r="G34" s="44">
        <f>SUM(D34-F34)</f>
        <v>67300</v>
      </c>
      <c r="H34" s="62">
        <f>F34*100/D34</f>
        <v>50.258684405025868</v>
      </c>
      <c r="I34" s="11" t="s">
        <v>52</v>
      </c>
    </row>
    <row r="35" spans="1:9" s="5" customFormat="1" ht="32.25" customHeight="1" x14ac:dyDescent="0.35">
      <c r="A35" s="19"/>
      <c r="B35" s="5" t="s">
        <v>27</v>
      </c>
      <c r="C35" s="35" t="s">
        <v>30</v>
      </c>
      <c r="D35" s="33"/>
      <c r="E35" s="33"/>
      <c r="F35" s="54"/>
      <c r="G35" s="54"/>
      <c r="H35" s="64"/>
      <c r="I35" s="36" t="s">
        <v>53</v>
      </c>
    </row>
    <row r="36" spans="1:9" s="5" customFormat="1" ht="32.25" customHeight="1" x14ac:dyDescent="0.35">
      <c r="A36" s="12"/>
      <c r="B36" s="31"/>
      <c r="C36" s="14" t="s">
        <v>29</v>
      </c>
      <c r="D36" s="15"/>
      <c r="E36" s="15"/>
      <c r="F36" s="46"/>
      <c r="G36" s="46"/>
      <c r="H36" s="63"/>
      <c r="I36" s="37"/>
    </row>
    <row r="37" spans="1:9" s="5" customFormat="1" ht="32.25" customHeight="1" x14ac:dyDescent="0.35">
      <c r="A37" s="38">
        <v>9</v>
      </c>
      <c r="B37" s="29" t="s">
        <v>32</v>
      </c>
      <c r="C37" s="29" t="s">
        <v>34</v>
      </c>
      <c r="D37" s="25">
        <v>63070</v>
      </c>
      <c r="E37" s="25">
        <v>63070</v>
      </c>
      <c r="F37" s="44">
        <v>63070</v>
      </c>
      <c r="G37" s="44">
        <f>SUM(D37-F37)</f>
        <v>0</v>
      </c>
      <c r="H37" s="62">
        <f>F37*100/D37</f>
        <v>100</v>
      </c>
      <c r="I37" s="11" t="s">
        <v>52</v>
      </c>
    </row>
    <row r="38" spans="1:9" s="5" customFormat="1" ht="32.25" customHeight="1" x14ac:dyDescent="0.35">
      <c r="A38" s="39"/>
      <c r="B38" s="30" t="s">
        <v>33</v>
      </c>
      <c r="C38" s="30" t="s">
        <v>33</v>
      </c>
      <c r="D38" s="33"/>
      <c r="E38" s="33"/>
      <c r="F38" s="54"/>
      <c r="G38" s="54"/>
      <c r="H38" s="64"/>
      <c r="I38" s="36" t="s">
        <v>53</v>
      </c>
    </row>
    <row r="39" spans="1:9" s="5" customFormat="1" ht="32.25" customHeight="1" x14ac:dyDescent="0.35">
      <c r="A39" s="40"/>
      <c r="B39" s="31"/>
      <c r="C39" s="41"/>
      <c r="D39" s="15"/>
      <c r="E39" s="15"/>
      <c r="F39" s="46"/>
      <c r="G39" s="46"/>
      <c r="H39" s="63"/>
      <c r="I39" s="31"/>
    </row>
    <row r="40" spans="1:9" s="5" customFormat="1" ht="32.25" customHeight="1" x14ac:dyDescent="0.35">
      <c r="A40" s="38">
        <v>10</v>
      </c>
      <c r="B40" s="29" t="s">
        <v>35</v>
      </c>
      <c r="C40" s="32" t="s">
        <v>36</v>
      </c>
      <c r="D40" s="25">
        <v>96500</v>
      </c>
      <c r="E40" s="25">
        <v>96500</v>
      </c>
      <c r="F40" s="44">
        <v>48300</v>
      </c>
      <c r="G40" s="44">
        <f>SUM(D40-F40)</f>
        <v>48200</v>
      </c>
      <c r="H40" s="66">
        <f>F40*100/D40</f>
        <v>50.051813471502591</v>
      </c>
      <c r="I40" s="11" t="s">
        <v>52</v>
      </c>
    </row>
    <row r="41" spans="1:9" s="5" customFormat="1" ht="32.25" customHeight="1" x14ac:dyDescent="0.35">
      <c r="A41" s="39"/>
      <c r="B41" s="30"/>
      <c r="C41" s="5" t="s">
        <v>37</v>
      </c>
      <c r="D41" s="33"/>
      <c r="E41" s="33"/>
      <c r="F41" s="54"/>
      <c r="G41" s="54"/>
      <c r="H41" s="65"/>
      <c r="I41" s="36" t="s">
        <v>53</v>
      </c>
    </row>
    <row r="42" spans="1:9" s="5" customFormat="1" ht="32.25" customHeight="1" x14ac:dyDescent="0.35">
      <c r="A42" s="39"/>
      <c r="B42" s="30"/>
      <c r="C42" s="5" t="s">
        <v>38</v>
      </c>
      <c r="D42" s="33"/>
      <c r="E42" s="33"/>
      <c r="F42" s="54"/>
      <c r="G42" s="54"/>
      <c r="H42" s="65"/>
      <c r="I42" s="34"/>
    </row>
    <row r="43" spans="1:9" s="5" customFormat="1" ht="32.25" customHeight="1" x14ac:dyDescent="0.35">
      <c r="A43" s="40"/>
      <c r="B43" s="31"/>
      <c r="C43" s="41" t="s">
        <v>39</v>
      </c>
      <c r="D43" s="15"/>
      <c r="E43" s="15"/>
      <c r="F43" s="46"/>
      <c r="G43" s="46"/>
      <c r="H43" s="67"/>
      <c r="I43" s="42"/>
    </row>
    <row r="44" spans="1:9" s="5" customFormat="1" ht="32.25" customHeight="1" x14ac:dyDescent="0.35">
      <c r="A44" s="38">
        <v>11</v>
      </c>
      <c r="B44" s="29" t="s">
        <v>40</v>
      </c>
      <c r="C44" s="32" t="s">
        <v>41</v>
      </c>
      <c r="D44" s="25">
        <v>20000</v>
      </c>
      <c r="E44" s="25">
        <v>20000</v>
      </c>
      <c r="F44" s="44">
        <v>10000</v>
      </c>
      <c r="G44" s="44">
        <f>SUM(D44-F44)</f>
        <v>10000</v>
      </c>
      <c r="H44" s="62">
        <f>F44*100/D44</f>
        <v>50</v>
      </c>
      <c r="I44" s="11" t="s">
        <v>52</v>
      </c>
    </row>
    <row r="45" spans="1:9" s="5" customFormat="1" ht="32.25" customHeight="1" x14ac:dyDescent="0.35">
      <c r="A45" s="39"/>
      <c r="B45" s="30"/>
      <c r="C45" s="5" t="s">
        <v>42</v>
      </c>
      <c r="D45" s="33"/>
      <c r="E45" s="33"/>
      <c r="F45" s="33"/>
      <c r="G45" s="19"/>
      <c r="H45" s="64"/>
      <c r="I45" s="36" t="s">
        <v>53</v>
      </c>
    </row>
    <row r="46" spans="1:9" s="5" customFormat="1" ht="32.25" customHeight="1" x14ac:dyDescent="0.35">
      <c r="A46" s="39"/>
      <c r="B46" s="30"/>
      <c r="C46" s="5" t="s">
        <v>43</v>
      </c>
      <c r="D46" s="33"/>
      <c r="E46" s="33"/>
      <c r="F46" s="33"/>
      <c r="G46" s="19"/>
      <c r="H46" s="64"/>
      <c r="I46" s="30"/>
    </row>
    <row r="47" spans="1:9" s="5" customFormat="1" ht="32.25" customHeight="1" x14ac:dyDescent="0.35">
      <c r="A47" s="40"/>
      <c r="B47" s="31"/>
      <c r="C47" s="41" t="s">
        <v>44</v>
      </c>
      <c r="D47" s="15"/>
      <c r="E47" s="15"/>
      <c r="F47" s="15"/>
      <c r="G47" s="12"/>
      <c r="H47" s="63"/>
      <c r="I47" s="31"/>
    </row>
    <row r="48" spans="1:9" s="5" customFormat="1" ht="32.25" customHeight="1" thickBot="1" x14ac:dyDescent="0.4">
      <c r="A48" s="68" t="s">
        <v>15</v>
      </c>
      <c r="B48" s="69"/>
      <c r="C48" s="70"/>
      <c r="D48" s="4">
        <f>SUM(D17:D44)</f>
        <v>11108390</v>
      </c>
      <c r="E48" s="4">
        <f>SUM(E17:E47)</f>
        <v>11108390</v>
      </c>
      <c r="F48" s="4">
        <f>SUM(F17:F47)</f>
        <v>5586770</v>
      </c>
      <c r="G48" s="4">
        <f>SUM(G17:G47)</f>
        <v>5521620</v>
      </c>
      <c r="H48" s="4">
        <f>F48*100/D48</f>
        <v>50.293246816145277</v>
      </c>
      <c r="I48" s="1"/>
    </row>
    <row r="49" s="5" customFormat="1" ht="32.25" customHeight="1" thickTop="1" x14ac:dyDescent="0.35"/>
    <row r="50" s="5" customFormat="1" ht="32.25" customHeight="1" x14ac:dyDescent="0.35"/>
    <row r="51" s="5" customFormat="1" ht="32.25" customHeight="1" x14ac:dyDescent="0.35"/>
    <row r="52" s="5" customFormat="1" ht="35.450000000000003" customHeight="1" x14ac:dyDescent="0.35"/>
    <row r="53" s="5" customFormat="1" ht="35.450000000000003" customHeight="1" x14ac:dyDescent="0.35"/>
    <row r="54" s="5" customFormat="1" ht="23.25" x14ac:dyDescent="0.35"/>
    <row r="55" s="5" customFormat="1" ht="23.25" x14ac:dyDescent="0.35"/>
  </sheetData>
  <mergeCells count="12">
    <mergeCell ref="A48:C48"/>
    <mergeCell ref="D4:D5"/>
    <mergeCell ref="H4:H5"/>
    <mergeCell ref="A1:I1"/>
    <mergeCell ref="A2:I2"/>
    <mergeCell ref="A3:I3"/>
    <mergeCell ref="A4:A5"/>
    <mergeCell ref="B4:B5"/>
    <mergeCell ref="C4:C5"/>
    <mergeCell ref="G4:G5"/>
    <mergeCell ref="F4:F5"/>
    <mergeCell ref="E4:E5"/>
  </mergeCells>
  <pageMargins left="0.19685039370078741" right="0" top="0" bottom="0" header="0.31496062992125984" footer="0.31496062992125984"/>
  <pageSetup paperSize="9" scale="56" orientation="landscape" r:id="rId1"/>
  <rowBreaks count="1" manualBreakCount="1">
    <brk id="3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รายงานผล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vasan varunyanon</cp:lastModifiedBy>
  <cp:lastPrinted>2026-07-27T08:56:29Z</cp:lastPrinted>
  <dcterms:created xsi:type="dcterms:W3CDTF">2023-02-15T05:26:31Z</dcterms:created>
  <dcterms:modified xsi:type="dcterms:W3CDTF">2026-07-27T08:56:44Z</dcterms:modified>
</cp:coreProperties>
</file>